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0730" windowHeight="11715" tabRatio="599"/>
  </bookViews>
  <sheets>
    <sheet name="01.07.2014г. " sheetId="11" r:id="rId1"/>
  </sheets>
  <definedNames>
    <definedName name="_xlnm.Print_Titles" localSheetId="0">'01.07.2014г. '!$2:$13</definedName>
    <definedName name="_xlnm.Print_Area" localSheetId="0">'01.07.2014г. '!$A$1:$C$176</definedName>
  </definedNames>
  <calcPr calcId="144525"/>
</workbook>
</file>

<file path=xl/calcChain.xml><?xml version="1.0" encoding="utf-8"?>
<calcChain xmlns="http://schemas.openxmlformats.org/spreadsheetml/2006/main">
  <c r="C164" i="11" l="1"/>
  <c r="B164" i="11"/>
  <c r="C161" i="11"/>
  <c r="B161" i="11"/>
  <c r="C159" i="11"/>
  <c r="B159" i="11"/>
  <c r="C154" i="11"/>
  <c r="B154" i="11"/>
  <c r="C149" i="11"/>
  <c r="C148" i="11" s="1"/>
  <c r="B149" i="11"/>
  <c r="C146" i="11"/>
  <c r="B146" i="11"/>
  <c r="C144" i="11"/>
  <c r="B144" i="11"/>
  <c r="C142" i="11"/>
  <c r="B142" i="11"/>
  <c r="C140" i="11"/>
  <c r="C139" i="11" s="1"/>
  <c r="B140" i="11"/>
  <c r="C132" i="11"/>
  <c r="B132" i="11"/>
  <c r="C126" i="11"/>
  <c r="C125" i="11" s="1"/>
  <c r="B126" i="11"/>
  <c r="B125" i="11" s="1"/>
  <c r="C121" i="11"/>
  <c r="C120" i="11" s="1"/>
  <c r="B121" i="11"/>
  <c r="B120" i="11" s="1"/>
  <c r="C116" i="11"/>
  <c r="B116" i="11"/>
  <c r="C111" i="11"/>
  <c r="B111" i="11"/>
  <c r="C107" i="11"/>
  <c r="B107" i="11"/>
  <c r="C104" i="11"/>
  <c r="B104" i="11"/>
  <c r="C98" i="11"/>
  <c r="B98" i="11"/>
  <c r="C94" i="11"/>
  <c r="B94" i="11"/>
  <c r="C92" i="11"/>
  <c r="C91" i="11" s="1"/>
  <c r="B92" i="11"/>
  <c r="B91" i="11" s="1"/>
  <c r="C87" i="11"/>
  <c r="B87" i="11"/>
  <c r="C76" i="11"/>
  <c r="B76" i="11"/>
  <c r="C74" i="11"/>
  <c r="B74" i="11"/>
  <c r="C72" i="11"/>
  <c r="B72" i="11"/>
  <c r="C63" i="11"/>
  <c r="B63" i="11"/>
  <c r="C54" i="11"/>
  <c r="B54" i="11"/>
  <c r="C49" i="11"/>
  <c r="B49" i="11"/>
  <c r="C41" i="11"/>
  <c r="B41" i="11"/>
  <c r="C34" i="11"/>
  <c r="B34" i="11"/>
  <c r="C24" i="11"/>
  <c r="B24" i="11"/>
  <c r="C15" i="11"/>
  <c r="B15" i="11"/>
  <c r="B139" i="11" l="1"/>
  <c r="B148" i="11"/>
  <c r="B14" i="11"/>
  <c r="B48" i="11"/>
  <c r="B110" i="11"/>
  <c r="C14" i="11"/>
  <c r="C166" i="11" s="1"/>
  <c r="C48" i="11"/>
  <c r="C110" i="11"/>
  <c r="B166" i="11" l="1"/>
</calcChain>
</file>

<file path=xl/sharedStrings.xml><?xml version="1.0" encoding="utf-8"?>
<sst xmlns="http://schemas.openxmlformats.org/spreadsheetml/2006/main" count="161" uniqueCount="159">
  <si>
    <t>С П И С О К</t>
  </si>
  <si>
    <t xml:space="preserve">     хозяйствующих субъектов, имеющих задолженность по страховым взносам </t>
  </si>
  <si>
    <t>Наименование субъектов</t>
  </si>
  <si>
    <t>в т. ч. финансовые санкции</t>
  </si>
  <si>
    <t xml:space="preserve">                              г. Бишкек</t>
  </si>
  <si>
    <t xml:space="preserve">                      Первомайский район</t>
  </si>
  <si>
    <t>РПНЦМ "Бейиш"</t>
  </si>
  <si>
    <t>МП "Тазалык"</t>
  </si>
  <si>
    <t>ГП "Кыргызкомур"</t>
  </si>
  <si>
    <t>ГП "Кыргызресурсы"</t>
  </si>
  <si>
    <t>Ленинский район</t>
  </si>
  <si>
    <t>ГП "Бишкекский штамповочный завод" (БШЗ)</t>
  </si>
  <si>
    <t>Учреждение ОП 36/47</t>
  </si>
  <si>
    <t>АО БМЗ</t>
  </si>
  <si>
    <t>Бишкекское троллейбусное управление</t>
  </si>
  <si>
    <t>ОсОО "За и Р"</t>
  </si>
  <si>
    <t>ГТК "Ысык-Кол"</t>
  </si>
  <si>
    <t>ГП "Авиационное предприятие при МЧС"</t>
  </si>
  <si>
    <t>Учреждение Центр образования Ленинского района</t>
  </si>
  <si>
    <t>Свердловский район</t>
  </si>
  <si>
    <t>АО "ККСК"</t>
  </si>
  <si>
    <t>Филиал ОАО "Нарынспецгидроэнергомонтаж" "Север СГЭМ"</t>
  </si>
  <si>
    <t xml:space="preserve">Департамент государственной ветеринарии </t>
  </si>
  <si>
    <t>Октябрьский район</t>
  </si>
  <si>
    <t>ОсОО Издательство "Интер-Пресса"</t>
  </si>
  <si>
    <t>ОсОО ТРК "Пирамида"</t>
  </si>
  <si>
    <t>ОРП Улучшение управления водных ресурсов</t>
  </si>
  <si>
    <t>Учреждение Центр образования Октябрьского района</t>
  </si>
  <si>
    <t>ОсОО "Азамат"</t>
  </si>
  <si>
    <t>ЧУЙСКАЯ ОБЛАСТЬ</t>
  </si>
  <si>
    <t>Аламудунский район</t>
  </si>
  <si>
    <t>АО "Северное ПМК"</t>
  </si>
  <si>
    <t>ОсОО фирма "Бабек ЛТД"</t>
  </si>
  <si>
    <t>СООППВ "Берт-Булак"</t>
  </si>
  <si>
    <t>Жайылский район</t>
  </si>
  <si>
    <t>Ысыкатинский район</t>
  </si>
  <si>
    <t>Учреждение ОП 36/3 ГУИН МЮ</t>
  </si>
  <si>
    <t xml:space="preserve">ОАО "Машиноиспытательная станция" </t>
  </si>
  <si>
    <t>а/о Нурмамбет (ГФС)</t>
  </si>
  <si>
    <t>а/о Кен-Булун (ГФС)</t>
  </si>
  <si>
    <t>а/о Сын-Таш (ГФС)</t>
  </si>
  <si>
    <t xml:space="preserve">Кантский нефтеперерабатывающий завод </t>
  </si>
  <si>
    <t xml:space="preserve">ОсОО "Намыс секюрити" </t>
  </si>
  <si>
    <t xml:space="preserve">ОсОО "Ойл менеджмент групп" </t>
  </si>
  <si>
    <t>Кеминский район</t>
  </si>
  <si>
    <t>ОПОТ ТиВ</t>
  </si>
  <si>
    <t>Московский район</t>
  </si>
  <si>
    <t>Учреждение № 8 ГУИН МЮ</t>
  </si>
  <si>
    <t>Панфиловский район</t>
  </si>
  <si>
    <t>Воспитательно-трудовая колония ВТК (ОД)</t>
  </si>
  <si>
    <t>АО "Кабельный завод"</t>
  </si>
  <si>
    <t>АООТ "Герои Панфиловцы"</t>
  </si>
  <si>
    <t xml:space="preserve"> </t>
  </si>
  <si>
    <t>ОсОО "Шекер Ордо"</t>
  </si>
  <si>
    <t xml:space="preserve">  </t>
  </si>
  <si>
    <t>Чуй-Токмокский район</t>
  </si>
  <si>
    <t>Кыргызско-Китайская бумажная фабрика</t>
  </si>
  <si>
    <t>ОсОО "Интергласс"</t>
  </si>
  <si>
    <t>ЫСЫККУЛЬСКАЯ ОБЛАСТЬ</t>
  </si>
  <si>
    <t>г. Балыкчы</t>
  </si>
  <si>
    <t>Аксуйский ЖКХ</t>
  </si>
  <si>
    <t>КП "Водоканал"</t>
  </si>
  <si>
    <t>ОсОО "Каракол-Зеленстрой"</t>
  </si>
  <si>
    <t>ККБ и ЗХ</t>
  </si>
  <si>
    <t>Чолпон-Атинское предприятие "Теплоснабжения"</t>
  </si>
  <si>
    <t>ОАО "Шумкар ЫККФ"</t>
  </si>
  <si>
    <t>ОАО "Курментыцемент"</t>
  </si>
  <si>
    <t>НАРЫНСКАЯ ОБЛАСТЬ</t>
  </si>
  <si>
    <t>Нарынский район</t>
  </si>
  <si>
    <t xml:space="preserve">ГПЗ "Тянь-Шань" </t>
  </si>
  <si>
    <t xml:space="preserve">Нарынское предприятие "Водоканал" </t>
  </si>
  <si>
    <t>Нарын МПО "Теплоснабжение"</t>
  </si>
  <si>
    <t xml:space="preserve">ОАО "Шарбон" </t>
  </si>
  <si>
    <t>ТАЛАССКАЯ ОБЛАСТЬ</t>
  </si>
  <si>
    <t>Таласский район</t>
  </si>
  <si>
    <t>Домуправление</t>
  </si>
  <si>
    <t xml:space="preserve">Горводоканал </t>
  </si>
  <si>
    <t>ОШСКАЯ ОБЛАСТЬ</t>
  </si>
  <si>
    <t>Карасууйский район</t>
  </si>
  <si>
    <t>ГПЗ Катта-Талдык</t>
  </si>
  <si>
    <t xml:space="preserve">Кыргызская опытная станция по хлопководству (КОСХ) </t>
  </si>
  <si>
    <t>АО "Коммунальщик"</t>
  </si>
  <si>
    <t>г. ОШ</t>
  </si>
  <si>
    <t xml:space="preserve">АООТ "Текстильщик" </t>
  </si>
  <si>
    <t>МПО "Теплоснабжение"</t>
  </si>
  <si>
    <t>ОАО "Ошэлектро"</t>
  </si>
  <si>
    <t>ОМП Горводоканал</t>
  </si>
  <si>
    <t>БАТКЕНСКАЯ ОБЛАСТЬ</t>
  </si>
  <si>
    <t>Кадамжайский район</t>
  </si>
  <si>
    <t>г. Сулюкта</t>
  </si>
  <si>
    <t>АООТ "Сулюктакомур"</t>
  </si>
  <si>
    <t>Баткенский район</t>
  </si>
  <si>
    <t>Лейлекский район</t>
  </si>
  <si>
    <t>ЖАЛАЛАБАТСКАЯ ОБЛАСТЬ</t>
  </si>
  <si>
    <t>г. Жалалабат</t>
  </si>
  <si>
    <t>МПО Теплоснабжение</t>
  </si>
  <si>
    <t>Жалалабатское УГХ</t>
  </si>
  <si>
    <t xml:space="preserve">АО "Жибек-Жолу" </t>
  </si>
  <si>
    <t>г. Каракуль</t>
  </si>
  <si>
    <t>СААК "Гидромонтаж"</t>
  </si>
  <si>
    <t>ОАО "Нарын СГЭМ"</t>
  </si>
  <si>
    <t>ОАО "Нарын ГЭС"</t>
  </si>
  <si>
    <t>г. Майлуусуу</t>
  </si>
  <si>
    <t>г. Ташкомур</t>
  </si>
  <si>
    <t>ОАО "Кристалл" (спецадминистратор)</t>
  </si>
  <si>
    <t>ЗАО "Юнайтед Кол Компани"</t>
  </si>
  <si>
    <t>Тогузтороузский район</t>
  </si>
  <si>
    <t xml:space="preserve">Макмальский золотодобывающий комбинат (МЗДК) </t>
  </si>
  <si>
    <t>ВСЕГО ПО РЕСПУБЛИКЕ:</t>
  </si>
  <si>
    <t>Госучреждение "Инфосистема" при Минфине</t>
  </si>
  <si>
    <t>ОсОО "Антен"</t>
  </si>
  <si>
    <t>Управление делами Духовного управления мусульман Кыргызстана</t>
  </si>
  <si>
    <t>Муниципальное предприятие "Водоканал"</t>
  </si>
  <si>
    <t>ОАО "Авторемонтный завод" (АРЗ)</t>
  </si>
  <si>
    <t xml:space="preserve">ОсОО "Карабалтинский ремонтно-механический завод" (КРМЗ) </t>
  </si>
  <si>
    <t>ОсОО "Карабалтинский опытно-экспериментальный завод" (КОЭЗ)</t>
  </si>
  <si>
    <t xml:space="preserve">а/о Полтавка (ГФС) </t>
  </si>
  <si>
    <t xml:space="preserve">а/о Вознесеновка (КХ) </t>
  </si>
  <si>
    <t>а/о Орто (КХ)</t>
  </si>
  <si>
    <t xml:space="preserve">а/о Фрунзе (КХ) </t>
  </si>
  <si>
    <t xml:space="preserve">а/о Курпулдок (КХ) </t>
  </si>
  <si>
    <t>а/о Чалдыбар (КХ)</t>
  </si>
  <si>
    <t xml:space="preserve">а/о Курама (КХ) </t>
  </si>
  <si>
    <t>Токмокское предприятие "Теплоснабжения"</t>
  </si>
  <si>
    <t>Аксууйский район</t>
  </si>
  <si>
    <t>Аксуйская государственная сорто-испытательная станция (ГСИС)</t>
  </si>
  <si>
    <t>Ысыккульский район</t>
  </si>
  <si>
    <t>Тюпский район</t>
  </si>
  <si>
    <t xml:space="preserve">а/о Михайловка (ГФС) </t>
  </si>
  <si>
    <t>Жумгальский район</t>
  </si>
  <si>
    <t>ЗАО "ЦентрАзияуголь"</t>
  </si>
  <si>
    <t>а/о Жоош (ГФС)</t>
  </si>
  <si>
    <t>а/о Отузадыр (ГФС)</t>
  </si>
  <si>
    <t>а/о Сарыколот (ГФС)</t>
  </si>
  <si>
    <t>Автоколонна-2902</t>
  </si>
  <si>
    <t xml:space="preserve">АО "Алаурум" </t>
  </si>
  <si>
    <t xml:space="preserve">Учреждение "Центр по Хаджу Умры духовного управления мусульман Кыргызстана" </t>
  </si>
  <si>
    <t>МИД КР</t>
  </si>
  <si>
    <t>ГП ПО "И-К Пароходство"</t>
  </si>
  <si>
    <t>ОсОО "Электротехник"</t>
  </si>
  <si>
    <t>ОАО "Жалалабатэлектро"</t>
  </si>
  <si>
    <t>а/о Челпек (ГФС)</t>
  </si>
  <si>
    <t>Производственное объединение "Тепловодоснабжения" (ПО ЭТВ)</t>
  </si>
  <si>
    <t>ОАО "Востокэлектро"</t>
  </si>
  <si>
    <t>Филиал "Кара-Кече" при  ГП "Кыргызкомур"</t>
  </si>
  <si>
    <t xml:space="preserve">ОАО "Кыргызгидроспецстрой"  </t>
  </si>
  <si>
    <t>МП "Спецавтобаза Тазалык"</t>
  </si>
  <si>
    <t>а/о Сарыкоо (ГФС)</t>
  </si>
  <si>
    <t>Каракольское КП "Жылуулук"</t>
  </si>
  <si>
    <t>ГП "Спаспром сервис"</t>
  </si>
  <si>
    <t>ЗАО "Имоту Энтерпрайз"</t>
  </si>
  <si>
    <t>МП "Бишкекское пассажирское автотранспортное предприятие" (БПАП)</t>
  </si>
  <si>
    <t xml:space="preserve">  Таласское предприятие "Теплоснабжения"</t>
  </si>
  <si>
    <t>Остаток на 01.07.2014г.</t>
  </si>
  <si>
    <t>свыше 100,0 тыс. сом по состоянию на 01.07.2014 года</t>
  </si>
  <si>
    <t>Учр. № 2 ГСИН МЮ (произ-во)</t>
  </si>
  <si>
    <t>Учреждение Центр образования Свердловского района</t>
  </si>
  <si>
    <r>
      <rPr>
        <b/>
        <sz val="14"/>
        <rFont val="Times New Roman"/>
        <family val="1"/>
        <charset val="204"/>
      </rPr>
      <t>г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 Каракол </t>
    </r>
  </si>
  <si>
    <r>
      <t xml:space="preserve">Учреждение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Горводоканал"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</si>
</sst>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Rounded MT Bold"/>
      <family val="2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9EDA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164" fontId="6" fillId="3" borderId="8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 shrinkToFit="1"/>
    </xf>
    <xf numFmtId="164" fontId="6" fillId="0" borderId="9" xfId="1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 shrinkToFit="1"/>
    </xf>
    <xf numFmtId="0" fontId="5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 shrinkToFit="1"/>
    </xf>
    <xf numFmtId="49" fontId="5" fillId="0" borderId="9" xfId="1" applyNumberFormat="1" applyFont="1" applyFill="1" applyBorder="1" applyAlignment="1">
      <alignment horizontal="center" vertical="center" wrapText="1" shrinkToFit="1"/>
    </xf>
    <xf numFmtId="49" fontId="6" fillId="4" borderId="9" xfId="1" applyNumberFormat="1" applyFont="1" applyFill="1" applyBorder="1" applyAlignment="1">
      <alignment horizontal="center" vertical="center" wrapText="1" shrinkToFit="1"/>
    </xf>
    <xf numFmtId="49" fontId="6" fillId="3" borderId="5" xfId="1" applyNumberFormat="1" applyFont="1" applyFill="1" applyBorder="1" applyAlignment="1">
      <alignment horizontal="center" vertical="center" wrapText="1" shrinkToFit="1"/>
    </xf>
    <xf numFmtId="49" fontId="5" fillId="3" borderId="9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0" fontId="5" fillId="0" borderId="0" xfId="1" applyFont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FC9EDA"/>
      <color rgb="FFF37AF6"/>
      <color rgb="FFFB75CB"/>
      <color rgb="FFCC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zoomScaleSheetLayoutView="30" zoomScalePageLayoutView="30" workbookViewId="0">
      <selection activeCell="E16" sqref="E16"/>
    </sheetView>
  </sheetViews>
  <sheetFormatPr defaultRowHeight="18.75" x14ac:dyDescent="0.3"/>
  <cols>
    <col min="1" max="1" width="94.140625" style="24" customWidth="1"/>
    <col min="2" max="2" width="25" style="12" customWidth="1"/>
    <col min="3" max="3" width="23.140625" style="12" customWidth="1"/>
    <col min="4" max="7" width="9.140625" style="1"/>
    <col min="8" max="8" width="41" style="1" customWidth="1"/>
    <col min="9" max="10" width="9.140625" style="1"/>
    <col min="11" max="11" width="9.140625" style="1" customWidth="1"/>
    <col min="12" max="16384" width="9.140625" style="1"/>
  </cols>
  <sheetData>
    <row r="1" spans="1:3" x14ac:dyDescent="0.2">
      <c r="A1" s="14"/>
      <c r="B1" s="13"/>
      <c r="C1" s="13"/>
    </row>
    <row r="2" spans="1:3" ht="20.25" customHeight="1" x14ac:dyDescent="0.2">
      <c r="A2" s="28" t="s">
        <v>0</v>
      </c>
      <c r="B2" s="28"/>
      <c r="C2" s="28"/>
    </row>
    <row r="3" spans="1:3" ht="26.25" customHeight="1" x14ac:dyDescent="0.2">
      <c r="A3" s="28" t="s">
        <v>1</v>
      </c>
      <c r="B3" s="28"/>
      <c r="C3" s="28"/>
    </row>
    <row r="4" spans="1:3" ht="28.5" customHeight="1" x14ac:dyDescent="0.2">
      <c r="A4" s="28" t="s">
        <v>154</v>
      </c>
      <c r="B4" s="28"/>
      <c r="C4" s="28"/>
    </row>
    <row r="5" spans="1:3" ht="17.25" customHeight="1" thickBot="1" x14ac:dyDescent="0.25">
      <c r="A5" s="14"/>
      <c r="B5" s="14"/>
      <c r="C5" s="13"/>
    </row>
    <row r="6" spans="1:3" ht="57.75" customHeight="1" x14ac:dyDescent="0.2">
      <c r="A6" s="29" t="s">
        <v>2</v>
      </c>
      <c r="B6" s="25" t="s">
        <v>153</v>
      </c>
      <c r="C6" s="25" t="s">
        <v>3</v>
      </c>
    </row>
    <row r="7" spans="1:3" ht="45.75" hidden="1" customHeight="1" x14ac:dyDescent="0.2">
      <c r="A7" s="30"/>
      <c r="B7" s="26"/>
      <c r="C7" s="26"/>
    </row>
    <row r="8" spans="1:3" ht="12.75" hidden="1" customHeight="1" x14ac:dyDescent="0.2">
      <c r="A8" s="30"/>
      <c r="B8" s="26"/>
      <c r="C8" s="26"/>
    </row>
    <row r="9" spans="1:3" ht="12.75" hidden="1" customHeight="1" x14ac:dyDescent="0.2">
      <c r="A9" s="30"/>
      <c r="B9" s="26"/>
      <c r="C9" s="26"/>
    </row>
    <row r="10" spans="1:3" ht="12.75" hidden="1" customHeight="1" x14ac:dyDescent="0.2">
      <c r="A10" s="30"/>
      <c r="B10" s="26"/>
      <c r="C10" s="26"/>
    </row>
    <row r="11" spans="1:3" ht="12.75" hidden="1" customHeight="1" x14ac:dyDescent="0.2">
      <c r="A11" s="30"/>
      <c r="B11" s="26"/>
      <c r="C11" s="26"/>
    </row>
    <row r="12" spans="1:3" ht="12.75" hidden="1" customHeight="1" x14ac:dyDescent="0.2">
      <c r="A12" s="30"/>
      <c r="B12" s="26"/>
      <c r="C12" s="26"/>
    </row>
    <row r="13" spans="1:3" ht="167.25" hidden="1" customHeight="1" thickBot="1" x14ac:dyDescent="0.25">
      <c r="A13" s="31"/>
      <c r="B13" s="27"/>
      <c r="C13" s="27"/>
    </row>
    <row r="14" spans="1:3" ht="25.5" customHeight="1" x14ac:dyDescent="0.2">
      <c r="A14" s="15" t="s">
        <v>4</v>
      </c>
      <c r="B14" s="6">
        <f>B15+B24+B34+B41</f>
        <v>443064.20000000007</v>
      </c>
      <c r="C14" s="6">
        <f>C15+C24+C34+C41</f>
        <v>94953.599999999991</v>
      </c>
    </row>
    <row r="15" spans="1:3" s="3" customFormat="1" ht="30.75" customHeight="1" x14ac:dyDescent="0.25">
      <c r="A15" s="16" t="s">
        <v>5</v>
      </c>
      <c r="B15" s="7">
        <f>SUM(B16:B23)</f>
        <v>165359.80000000002</v>
      </c>
      <c r="C15" s="7">
        <f>SUM(C16:C23)</f>
        <v>11762.900000000001</v>
      </c>
    </row>
    <row r="16" spans="1:3" s="3" customFormat="1" ht="27.75" customHeight="1" x14ac:dyDescent="0.25">
      <c r="A16" s="17" t="s">
        <v>6</v>
      </c>
      <c r="B16" s="8">
        <v>5112.0999999999995</v>
      </c>
      <c r="C16" s="8">
        <v>2530.3000000000002</v>
      </c>
    </row>
    <row r="17" spans="1:3" s="3" customFormat="1" ht="24" customHeight="1" x14ac:dyDescent="0.25">
      <c r="A17" s="17" t="s">
        <v>7</v>
      </c>
      <c r="B17" s="8">
        <v>103131.6</v>
      </c>
      <c r="C17" s="8">
        <v>254.5</v>
      </c>
    </row>
    <row r="18" spans="1:3" s="3" customFormat="1" ht="42.75" customHeight="1" x14ac:dyDescent="0.25">
      <c r="A18" s="17" t="s">
        <v>151</v>
      </c>
      <c r="B18" s="8">
        <v>29406.200000000004</v>
      </c>
      <c r="C18" s="8">
        <v>200.10000000000002</v>
      </c>
    </row>
    <row r="19" spans="1:3" s="3" customFormat="1" ht="24" customHeight="1" x14ac:dyDescent="0.25">
      <c r="A19" s="17" t="s">
        <v>109</v>
      </c>
      <c r="B19" s="8">
        <v>6571.7999999999993</v>
      </c>
      <c r="C19" s="8">
        <v>367.2</v>
      </c>
    </row>
    <row r="20" spans="1:3" s="3" customFormat="1" ht="22.5" customHeight="1" x14ac:dyDescent="0.25">
      <c r="A20" s="17" t="s">
        <v>8</v>
      </c>
      <c r="B20" s="8">
        <v>8537.3000000000011</v>
      </c>
      <c r="C20" s="8">
        <v>1121.9000000000001</v>
      </c>
    </row>
    <row r="21" spans="1:3" s="3" customFormat="1" ht="21" customHeight="1" x14ac:dyDescent="0.25">
      <c r="A21" s="17" t="s">
        <v>9</v>
      </c>
      <c r="B21" s="8">
        <v>1042.7</v>
      </c>
      <c r="C21" s="8">
        <v>-0.7</v>
      </c>
    </row>
    <row r="22" spans="1:3" s="3" customFormat="1" ht="19.5" customHeight="1" x14ac:dyDescent="0.25">
      <c r="A22" s="17" t="s">
        <v>137</v>
      </c>
      <c r="B22" s="8">
        <v>10300.9</v>
      </c>
      <c r="C22" s="8">
        <v>7289.6</v>
      </c>
    </row>
    <row r="23" spans="1:3" s="3" customFormat="1" ht="19.5" customHeight="1" x14ac:dyDescent="0.25">
      <c r="A23" s="17" t="s">
        <v>149</v>
      </c>
      <c r="B23" s="8">
        <v>1257.2</v>
      </c>
      <c r="C23" s="8">
        <v>0</v>
      </c>
    </row>
    <row r="24" spans="1:3" s="3" customFormat="1" ht="27.75" customHeight="1" x14ac:dyDescent="0.25">
      <c r="A24" s="18" t="s">
        <v>10</v>
      </c>
      <c r="B24" s="9">
        <f>SUM(B25:B33)</f>
        <v>175705.09999999998</v>
      </c>
      <c r="C24" s="9">
        <f>SUM(C25:C33)</f>
        <v>44252.899999999994</v>
      </c>
    </row>
    <row r="25" spans="1:3" s="3" customFormat="1" ht="23.25" customHeight="1" x14ac:dyDescent="0.25">
      <c r="A25" s="19" t="s">
        <v>11</v>
      </c>
      <c r="B25" s="8">
        <v>57123.600000000006</v>
      </c>
      <c r="C25" s="8">
        <v>6964.1</v>
      </c>
    </row>
    <row r="26" spans="1:3" s="3" customFormat="1" x14ac:dyDescent="0.25">
      <c r="A26" s="19" t="s">
        <v>12</v>
      </c>
      <c r="B26" s="8">
        <v>5152.7</v>
      </c>
      <c r="C26" s="8">
        <v>3509.1</v>
      </c>
    </row>
    <row r="27" spans="1:3" s="3" customFormat="1" ht="24.75" customHeight="1" x14ac:dyDescent="0.25">
      <c r="A27" s="19" t="s">
        <v>13</v>
      </c>
      <c r="B27" s="8">
        <v>86396.000000000015</v>
      </c>
      <c r="C27" s="8">
        <v>29791</v>
      </c>
    </row>
    <row r="28" spans="1:3" s="3" customFormat="1" ht="27" customHeight="1" x14ac:dyDescent="0.25">
      <c r="A28" s="19" t="s">
        <v>14</v>
      </c>
      <c r="B28" s="8">
        <v>7033.6999999999971</v>
      </c>
      <c r="C28" s="8">
        <v>1689</v>
      </c>
    </row>
    <row r="29" spans="1:3" s="3" customFormat="1" ht="24" customHeight="1" x14ac:dyDescent="0.25">
      <c r="A29" s="19" t="s">
        <v>15</v>
      </c>
      <c r="B29" s="8">
        <v>3913.9</v>
      </c>
      <c r="C29" s="8">
        <v>929.5</v>
      </c>
    </row>
    <row r="30" spans="1:3" s="3" customFormat="1" ht="23.25" customHeight="1" x14ac:dyDescent="0.25">
      <c r="A30" s="19" t="s">
        <v>16</v>
      </c>
      <c r="B30" s="8">
        <v>3571.9</v>
      </c>
      <c r="C30" s="8">
        <v>1151.4000000000001</v>
      </c>
    </row>
    <row r="31" spans="1:3" s="3" customFormat="1" ht="21.75" customHeight="1" x14ac:dyDescent="0.25">
      <c r="A31" s="19" t="s">
        <v>17</v>
      </c>
      <c r="B31" s="8">
        <v>1322.0000000000002</v>
      </c>
      <c r="C31" s="8">
        <v>212.10000000000002</v>
      </c>
    </row>
    <row r="32" spans="1:3" s="3" customFormat="1" ht="18.75" customHeight="1" x14ac:dyDescent="0.25">
      <c r="A32" s="19" t="s">
        <v>18</v>
      </c>
      <c r="B32" s="8">
        <v>10116.900000000001</v>
      </c>
      <c r="C32" s="8">
        <v>0</v>
      </c>
    </row>
    <row r="33" spans="1:4" s="3" customFormat="1" ht="20.25" customHeight="1" x14ac:dyDescent="0.25">
      <c r="A33" s="19" t="s">
        <v>110</v>
      </c>
      <c r="B33" s="8">
        <v>1074.3999999999996</v>
      </c>
      <c r="C33" s="8">
        <v>6.7</v>
      </c>
    </row>
    <row r="34" spans="1:4" s="3" customFormat="1" ht="27.75" customHeight="1" x14ac:dyDescent="0.25">
      <c r="A34" s="18" t="s">
        <v>19</v>
      </c>
      <c r="B34" s="9">
        <f>SUM(B35:B40)</f>
        <v>85997.300000000017</v>
      </c>
      <c r="C34" s="9">
        <f>SUM(C35:C40)</f>
        <v>37203.4</v>
      </c>
    </row>
    <row r="35" spans="1:4" s="3" customFormat="1" ht="24.75" customHeight="1" x14ac:dyDescent="0.25">
      <c r="A35" s="19" t="s">
        <v>20</v>
      </c>
      <c r="B35" s="8">
        <v>47195.5</v>
      </c>
      <c r="C35" s="8">
        <v>23012.2</v>
      </c>
    </row>
    <row r="36" spans="1:4" s="3" customFormat="1" ht="23.25" customHeight="1" x14ac:dyDescent="0.25">
      <c r="A36" s="19" t="s">
        <v>21</v>
      </c>
      <c r="B36" s="8">
        <v>2262.8000000000002</v>
      </c>
      <c r="C36" s="8">
        <v>129.80000000000001</v>
      </c>
    </row>
    <row r="37" spans="1:4" s="3" customFormat="1" ht="26.25" customHeight="1" x14ac:dyDescent="0.25">
      <c r="A37" s="19" t="s">
        <v>22</v>
      </c>
      <c r="B37" s="8">
        <v>1071.3</v>
      </c>
      <c r="C37" s="8">
        <v>142.80000000000001</v>
      </c>
    </row>
    <row r="38" spans="1:4" s="3" customFormat="1" ht="42.75" customHeight="1" x14ac:dyDescent="0.25">
      <c r="A38" s="19" t="s">
        <v>136</v>
      </c>
      <c r="B38" s="8">
        <v>14930.5</v>
      </c>
      <c r="C38" s="8">
        <v>8181.1</v>
      </c>
    </row>
    <row r="39" spans="1:4" s="3" customFormat="1" ht="37.5" customHeight="1" x14ac:dyDescent="0.25">
      <c r="A39" s="19" t="s">
        <v>111</v>
      </c>
      <c r="B39" s="8">
        <v>11235.5</v>
      </c>
      <c r="C39" s="8">
        <v>5737.5</v>
      </c>
    </row>
    <row r="40" spans="1:4" s="3" customFormat="1" ht="25.5" customHeight="1" x14ac:dyDescent="0.25">
      <c r="A40" s="19" t="s">
        <v>156</v>
      </c>
      <c r="B40" s="8">
        <v>9301.7000000000044</v>
      </c>
      <c r="C40" s="8">
        <v>0</v>
      </c>
    </row>
    <row r="41" spans="1:4" s="3" customFormat="1" ht="24.75" customHeight="1" x14ac:dyDescent="0.25">
      <c r="A41" s="20" t="s">
        <v>23</v>
      </c>
      <c r="B41" s="9">
        <f>SUM(B42:B47)</f>
        <v>16002</v>
      </c>
      <c r="C41" s="9">
        <f>SUM(C42:C47)</f>
        <v>1734.3999999999999</v>
      </c>
      <c r="D41" s="4"/>
    </row>
    <row r="42" spans="1:4" s="3" customFormat="1" ht="25.5" customHeight="1" x14ac:dyDescent="0.25">
      <c r="A42" s="19" t="s">
        <v>24</v>
      </c>
      <c r="B42" s="8">
        <v>1191.9000000000001</v>
      </c>
      <c r="C42" s="8">
        <v>163.6</v>
      </c>
    </row>
    <row r="43" spans="1:4" s="3" customFormat="1" ht="23.25" customHeight="1" x14ac:dyDescent="0.25">
      <c r="A43" s="19" t="s">
        <v>25</v>
      </c>
      <c r="B43" s="8">
        <v>2962.4</v>
      </c>
      <c r="C43" s="8">
        <v>442</v>
      </c>
    </row>
    <row r="44" spans="1:4" s="3" customFormat="1" ht="23.25" customHeight="1" x14ac:dyDescent="0.25">
      <c r="A44" s="19" t="s">
        <v>26</v>
      </c>
      <c r="B44" s="8">
        <v>5509.4</v>
      </c>
      <c r="C44" s="8">
        <v>847</v>
      </c>
    </row>
    <row r="45" spans="1:4" s="3" customFormat="1" x14ac:dyDescent="0.25">
      <c r="A45" s="19" t="s">
        <v>139</v>
      </c>
      <c r="B45" s="8">
        <v>1304.4000000000001</v>
      </c>
      <c r="C45" s="8">
        <v>88.2</v>
      </c>
    </row>
    <row r="46" spans="1:4" s="3" customFormat="1" ht="22.5" customHeight="1" x14ac:dyDescent="0.25">
      <c r="A46" s="19" t="s">
        <v>28</v>
      </c>
      <c r="B46" s="8">
        <v>1057.3999999999999</v>
      </c>
      <c r="C46" s="8">
        <v>195.6</v>
      </c>
    </row>
    <row r="47" spans="1:4" s="3" customFormat="1" x14ac:dyDescent="0.25">
      <c r="A47" s="19" t="s">
        <v>27</v>
      </c>
      <c r="B47" s="8">
        <v>3976.5</v>
      </c>
      <c r="C47" s="8">
        <v>-2</v>
      </c>
    </row>
    <row r="48" spans="1:4" s="3" customFormat="1" x14ac:dyDescent="0.25">
      <c r="A48" s="18" t="s">
        <v>29</v>
      </c>
      <c r="B48" s="9">
        <f>B49+B54+B63+B72+B74+B76+B87</f>
        <v>200030.6</v>
      </c>
      <c r="C48" s="9">
        <f>C49+C54+C63+C72+C74+C76+C87</f>
        <v>40795.9</v>
      </c>
    </row>
    <row r="49" spans="1:3" s="3" customFormat="1" ht="24" customHeight="1" x14ac:dyDescent="0.25">
      <c r="A49" s="18" t="s">
        <v>30</v>
      </c>
      <c r="B49" s="9">
        <f>SUM(B50:B53)</f>
        <v>10005.400000000001</v>
      </c>
      <c r="C49" s="9">
        <f>SUM(C50:C53)</f>
        <v>3566.5000000000005</v>
      </c>
    </row>
    <row r="50" spans="1:3" s="3" customFormat="1" ht="24.75" customHeight="1" x14ac:dyDescent="0.25">
      <c r="A50" s="19" t="s">
        <v>31</v>
      </c>
      <c r="B50" s="8">
        <v>4398.2</v>
      </c>
      <c r="C50" s="8">
        <v>1472.4</v>
      </c>
    </row>
    <row r="51" spans="1:3" s="3" customFormat="1" ht="25.5" customHeight="1" x14ac:dyDescent="0.25">
      <c r="A51" s="19" t="s">
        <v>32</v>
      </c>
      <c r="B51" s="8">
        <v>1844.9</v>
      </c>
      <c r="C51" s="8">
        <v>1084.4000000000001</v>
      </c>
    </row>
    <row r="52" spans="1:3" s="3" customFormat="1" ht="21" customHeight="1" x14ac:dyDescent="0.25">
      <c r="A52" s="19" t="s">
        <v>33</v>
      </c>
      <c r="B52" s="8">
        <v>820</v>
      </c>
      <c r="C52" s="8">
        <v>230.29999999999998</v>
      </c>
    </row>
    <row r="53" spans="1:3" s="3" customFormat="1" ht="23.25" customHeight="1" x14ac:dyDescent="0.25">
      <c r="A53" s="19" t="s">
        <v>155</v>
      </c>
      <c r="B53" s="8">
        <v>2942.3</v>
      </c>
      <c r="C53" s="8">
        <v>779.4</v>
      </c>
    </row>
    <row r="54" spans="1:3" s="3" customFormat="1" ht="22.5" customHeight="1" x14ac:dyDescent="0.25">
      <c r="A54" s="18" t="s">
        <v>34</v>
      </c>
      <c r="B54" s="9">
        <f>SUM(B55:B62)</f>
        <v>39670.800000000003</v>
      </c>
      <c r="C54" s="9">
        <f>SUM(C55:C62)</f>
        <v>12883.8</v>
      </c>
    </row>
    <row r="55" spans="1:3" s="3" customFormat="1" ht="18" customHeight="1" x14ac:dyDescent="0.25">
      <c r="A55" s="19" t="s">
        <v>112</v>
      </c>
      <c r="B55" s="8">
        <v>8552.7000000000007</v>
      </c>
      <c r="C55" s="8">
        <v>3324.4</v>
      </c>
    </row>
    <row r="56" spans="1:3" s="3" customFormat="1" ht="21.75" customHeight="1" x14ac:dyDescent="0.25">
      <c r="A56" s="19" t="s">
        <v>113</v>
      </c>
      <c r="B56" s="8">
        <v>17227.400000000001</v>
      </c>
      <c r="C56" s="8">
        <v>6959.7999999999993</v>
      </c>
    </row>
    <row r="57" spans="1:3" s="3" customFormat="1" ht="36" customHeight="1" x14ac:dyDescent="0.25">
      <c r="A57" s="19" t="s">
        <v>114</v>
      </c>
      <c r="B57" s="8">
        <v>3596.9</v>
      </c>
      <c r="C57" s="8">
        <v>1225.9000000000001</v>
      </c>
    </row>
    <row r="58" spans="1:3" s="3" customFormat="1" ht="35.25" customHeight="1" x14ac:dyDescent="0.25">
      <c r="A58" s="19" t="s">
        <v>115</v>
      </c>
      <c r="B58" s="8">
        <v>4314.6000000000004</v>
      </c>
      <c r="C58" s="8">
        <v>780.7</v>
      </c>
    </row>
    <row r="59" spans="1:3" s="3" customFormat="1" ht="39" customHeight="1" x14ac:dyDescent="0.25">
      <c r="A59" s="19" t="s">
        <v>142</v>
      </c>
      <c r="B59" s="8">
        <v>1998</v>
      </c>
      <c r="C59" s="8">
        <v>391.9</v>
      </c>
    </row>
    <row r="60" spans="1:3" s="3" customFormat="1" ht="21.75" customHeight="1" x14ac:dyDescent="0.25">
      <c r="A60" s="19" t="s">
        <v>116</v>
      </c>
      <c r="B60" s="8">
        <v>1491.3000000000002</v>
      </c>
      <c r="C60" s="8">
        <v>42</v>
      </c>
    </row>
    <row r="61" spans="1:3" s="3" customFormat="1" ht="23.25" customHeight="1" x14ac:dyDescent="0.25">
      <c r="A61" s="19" t="s">
        <v>147</v>
      </c>
      <c r="B61" s="8">
        <v>1158.2000000000003</v>
      </c>
      <c r="C61" s="8">
        <v>75.5</v>
      </c>
    </row>
    <row r="62" spans="1:3" s="3" customFormat="1" ht="21.75" customHeight="1" x14ac:dyDescent="0.25">
      <c r="A62" s="19" t="s">
        <v>150</v>
      </c>
      <c r="B62" s="8">
        <v>1331.7</v>
      </c>
      <c r="C62" s="8">
        <v>83.6</v>
      </c>
    </row>
    <row r="63" spans="1:3" s="3" customFormat="1" ht="23.25" customHeight="1" x14ac:dyDescent="0.25">
      <c r="A63" s="18" t="s">
        <v>35</v>
      </c>
      <c r="B63" s="9">
        <f>SUM(B64:B71)</f>
        <v>49854.700000000004</v>
      </c>
      <c r="C63" s="9">
        <f>SUM(C64:C71)</f>
        <v>6493.5999999999995</v>
      </c>
    </row>
    <row r="64" spans="1:3" s="3" customFormat="1" ht="21" customHeight="1" x14ac:dyDescent="0.25">
      <c r="A64" s="19" t="s">
        <v>36</v>
      </c>
      <c r="B64" s="8">
        <v>3388.9999999999995</v>
      </c>
      <c r="C64" s="8">
        <v>1672.1</v>
      </c>
    </row>
    <row r="65" spans="1:5" s="3" customFormat="1" ht="21.75" customHeight="1" x14ac:dyDescent="0.25">
      <c r="A65" s="19" t="s">
        <v>37</v>
      </c>
      <c r="B65" s="8">
        <v>29680.300000000003</v>
      </c>
      <c r="C65" s="8">
        <v>2408.3000000000002</v>
      </c>
    </row>
    <row r="66" spans="1:5" s="3" customFormat="1" ht="24.75" customHeight="1" x14ac:dyDescent="0.25">
      <c r="A66" s="19" t="s">
        <v>38</v>
      </c>
      <c r="B66" s="8">
        <v>1699.3999999999999</v>
      </c>
      <c r="C66" s="8">
        <v>673.1</v>
      </c>
    </row>
    <row r="67" spans="1:5" s="3" customFormat="1" ht="20.25" customHeight="1" x14ac:dyDescent="0.25">
      <c r="A67" s="19" t="s">
        <v>39</v>
      </c>
      <c r="B67" s="8">
        <v>1001.1</v>
      </c>
      <c r="C67" s="8">
        <v>500.7</v>
      </c>
    </row>
    <row r="68" spans="1:5" s="3" customFormat="1" ht="22.5" customHeight="1" x14ac:dyDescent="0.25">
      <c r="A68" s="19" t="s">
        <v>40</v>
      </c>
      <c r="B68" s="8">
        <v>1415.5</v>
      </c>
      <c r="C68" s="8">
        <v>0</v>
      </c>
    </row>
    <row r="69" spans="1:5" s="3" customFormat="1" ht="23.25" customHeight="1" x14ac:dyDescent="0.25">
      <c r="A69" s="19" t="s">
        <v>41</v>
      </c>
      <c r="B69" s="8">
        <v>8462.2999999999993</v>
      </c>
      <c r="C69" s="8">
        <v>1237.2</v>
      </c>
    </row>
    <row r="70" spans="1:5" s="3" customFormat="1" ht="21.75" customHeight="1" x14ac:dyDescent="0.25">
      <c r="A70" s="19" t="s">
        <v>42</v>
      </c>
      <c r="B70" s="8">
        <v>1947.8999999999999</v>
      </c>
      <c r="C70" s="8">
        <v>0</v>
      </c>
    </row>
    <row r="71" spans="1:5" s="3" customFormat="1" x14ac:dyDescent="0.25">
      <c r="A71" s="19" t="s">
        <v>43</v>
      </c>
      <c r="B71" s="10">
        <v>2259.1999999999998</v>
      </c>
      <c r="C71" s="10">
        <v>2.2000000000000002</v>
      </c>
    </row>
    <row r="72" spans="1:5" s="3" customFormat="1" ht="23.25" customHeight="1" x14ac:dyDescent="0.25">
      <c r="A72" s="18" t="s">
        <v>44</v>
      </c>
      <c r="B72" s="9">
        <f>SUM(B73)</f>
        <v>2392.5</v>
      </c>
      <c r="C72" s="9">
        <f>SUM(C73)</f>
        <v>508.7</v>
      </c>
    </row>
    <row r="73" spans="1:5" s="3" customFormat="1" ht="19.5" customHeight="1" x14ac:dyDescent="0.25">
      <c r="A73" s="19" t="s">
        <v>45</v>
      </c>
      <c r="B73" s="8">
        <v>2392.5</v>
      </c>
      <c r="C73" s="8">
        <v>508.7</v>
      </c>
    </row>
    <row r="74" spans="1:5" s="3" customFormat="1" ht="21" customHeight="1" x14ac:dyDescent="0.25">
      <c r="A74" s="21" t="s">
        <v>46</v>
      </c>
      <c r="B74" s="11">
        <f>SUM(B75)</f>
        <v>1441.6</v>
      </c>
      <c r="C74" s="11">
        <f>SUM(C75)</f>
        <v>863</v>
      </c>
    </row>
    <row r="75" spans="1:5" s="3" customFormat="1" ht="18" customHeight="1" x14ac:dyDescent="0.25">
      <c r="A75" s="19" t="s">
        <v>47</v>
      </c>
      <c r="B75" s="8">
        <v>1441.6</v>
      </c>
      <c r="C75" s="8">
        <v>863</v>
      </c>
    </row>
    <row r="76" spans="1:5" s="3" customFormat="1" ht="22.5" customHeight="1" x14ac:dyDescent="0.25">
      <c r="A76" s="18" t="s">
        <v>48</v>
      </c>
      <c r="B76" s="9">
        <f>SUM(B77:B86)</f>
        <v>85101.5</v>
      </c>
      <c r="C76" s="9">
        <f>SUM(C77:C86)</f>
        <v>13389.300000000001</v>
      </c>
    </row>
    <row r="77" spans="1:5" s="3" customFormat="1" ht="21.75" customHeight="1" x14ac:dyDescent="0.25">
      <c r="A77" s="19" t="s">
        <v>49</v>
      </c>
      <c r="B77" s="8">
        <v>1989.6</v>
      </c>
      <c r="C77" s="8">
        <v>1246.0999999999999</v>
      </c>
    </row>
    <row r="78" spans="1:5" s="3" customFormat="1" ht="22.5" customHeight="1" x14ac:dyDescent="0.25">
      <c r="A78" s="19" t="s">
        <v>50</v>
      </c>
      <c r="B78" s="8">
        <v>10785.8</v>
      </c>
      <c r="C78" s="8">
        <v>4148.2</v>
      </c>
    </row>
    <row r="79" spans="1:5" s="3" customFormat="1" ht="18.75" customHeight="1" x14ac:dyDescent="0.25">
      <c r="A79" s="19" t="s">
        <v>51</v>
      </c>
      <c r="B79" s="8">
        <v>6304.9</v>
      </c>
      <c r="C79" s="8">
        <v>3102.5</v>
      </c>
      <c r="E79" s="3" t="s">
        <v>52</v>
      </c>
    </row>
    <row r="80" spans="1:5" s="3" customFormat="1" ht="18" customHeight="1" x14ac:dyDescent="0.25">
      <c r="A80" s="19" t="s">
        <v>53</v>
      </c>
      <c r="B80" s="8">
        <v>21202.3</v>
      </c>
      <c r="C80" s="8">
        <v>4666.5</v>
      </c>
      <c r="E80" s="3" t="s">
        <v>54</v>
      </c>
    </row>
    <row r="81" spans="1:3" s="3" customFormat="1" x14ac:dyDescent="0.25">
      <c r="A81" s="19" t="s">
        <v>117</v>
      </c>
      <c r="B81" s="8">
        <v>5447.2000000000007</v>
      </c>
      <c r="C81" s="8">
        <v>2.1000000000000014</v>
      </c>
    </row>
    <row r="82" spans="1:3" s="3" customFormat="1" ht="24" customHeight="1" x14ac:dyDescent="0.25">
      <c r="A82" s="19" t="s">
        <v>118</v>
      </c>
      <c r="B82" s="8">
        <v>7729.4</v>
      </c>
      <c r="C82" s="8">
        <v>6.6</v>
      </c>
    </row>
    <row r="83" spans="1:3" s="3" customFormat="1" ht="19.5" customHeight="1" x14ac:dyDescent="0.25">
      <c r="A83" s="19" t="s">
        <v>119</v>
      </c>
      <c r="B83" s="8">
        <v>6718.8</v>
      </c>
      <c r="C83" s="8">
        <v>7.7</v>
      </c>
    </row>
    <row r="84" spans="1:3" s="3" customFormat="1" ht="18.75" customHeight="1" x14ac:dyDescent="0.25">
      <c r="A84" s="19" t="s">
        <v>120</v>
      </c>
      <c r="B84" s="10">
        <v>8941.5999999999985</v>
      </c>
      <c r="C84" s="10">
        <v>101.2</v>
      </c>
    </row>
    <row r="85" spans="1:3" s="3" customFormat="1" ht="21.75" customHeight="1" x14ac:dyDescent="0.25">
      <c r="A85" s="19" t="s">
        <v>121</v>
      </c>
      <c r="B85" s="10">
        <v>6126.9000000000005</v>
      </c>
      <c r="C85" s="8">
        <v>9.4</v>
      </c>
    </row>
    <row r="86" spans="1:3" s="3" customFormat="1" ht="18" customHeight="1" x14ac:dyDescent="0.25">
      <c r="A86" s="19" t="s">
        <v>122</v>
      </c>
      <c r="B86" s="8">
        <v>9855</v>
      </c>
      <c r="C86" s="8">
        <v>99</v>
      </c>
    </row>
    <row r="87" spans="1:3" s="3" customFormat="1" ht="21" customHeight="1" x14ac:dyDescent="0.25">
      <c r="A87" s="18" t="s">
        <v>55</v>
      </c>
      <c r="B87" s="9">
        <f>SUM(B88:B90)</f>
        <v>11564.099999999997</v>
      </c>
      <c r="C87" s="9">
        <f>SUM(C88:C90)</f>
        <v>3091</v>
      </c>
    </row>
    <row r="88" spans="1:3" s="3" customFormat="1" ht="21" customHeight="1" x14ac:dyDescent="0.25">
      <c r="A88" s="19" t="s">
        <v>123</v>
      </c>
      <c r="B88" s="8">
        <v>2577.8999999999996</v>
      </c>
      <c r="C88" s="8">
        <v>2600</v>
      </c>
    </row>
    <row r="89" spans="1:3" s="3" customFormat="1" ht="21" customHeight="1" x14ac:dyDescent="0.25">
      <c r="A89" s="19" t="s">
        <v>56</v>
      </c>
      <c r="B89" s="8">
        <v>2802</v>
      </c>
      <c r="C89" s="8">
        <v>491.1</v>
      </c>
    </row>
    <row r="90" spans="1:3" s="3" customFormat="1" ht="21" customHeight="1" x14ac:dyDescent="0.25">
      <c r="A90" s="19" t="s">
        <v>57</v>
      </c>
      <c r="B90" s="8">
        <v>6184.1999999999971</v>
      </c>
      <c r="C90" s="8">
        <v>-9.9999999999909051E-2</v>
      </c>
    </row>
    <row r="91" spans="1:3" s="3" customFormat="1" ht="21" customHeight="1" x14ac:dyDescent="0.25">
      <c r="A91" s="18" t="s">
        <v>58</v>
      </c>
      <c r="B91" s="9">
        <f>B92+B94+B98+B104+B107</f>
        <v>69419.499999999985</v>
      </c>
      <c r="C91" s="9">
        <f>C92+C94+C98+C104+C107</f>
        <v>5444.3000000000011</v>
      </c>
    </row>
    <row r="92" spans="1:3" s="3" customFormat="1" ht="21" customHeight="1" x14ac:dyDescent="0.25">
      <c r="A92" s="18" t="s">
        <v>59</v>
      </c>
      <c r="B92" s="9">
        <f>SUM(B93)</f>
        <v>1737.6</v>
      </c>
      <c r="C92" s="9">
        <f>SUM(C93)</f>
        <v>421.4</v>
      </c>
    </row>
    <row r="93" spans="1:3" s="3" customFormat="1" ht="21" customHeight="1" x14ac:dyDescent="0.25">
      <c r="A93" s="19" t="s">
        <v>138</v>
      </c>
      <c r="B93" s="8">
        <v>1737.6</v>
      </c>
      <c r="C93" s="8">
        <v>421.4</v>
      </c>
    </row>
    <row r="94" spans="1:3" s="3" customFormat="1" ht="21" customHeight="1" x14ac:dyDescent="0.25">
      <c r="A94" s="18" t="s">
        <v>124</v>
      </c>
      <c r="B94" s="9">
        <f>SUM(B95:B97)</f>
        <v>3257.4</v>
      </c>
      <c r="C94" s="9">
        <f>SUM(C95:C97)</f>
        <v>210.6</v>
      </c>
    </row>
    <row r="95" spans="1:3" s="3" customFormat="1" ht="21" customHeight="1" x14ac:dyDescent="0.25">
      <c r="A95" s="19" t="s">
        <v>60</v>
      </c>
      <c r="B95" s="8">
        <v>1107</v>
      </c>
      <c r="C95" s="8">
        <v>172.1</v>
      </c>
    </row>
    <row r="96" spans="1:3" s="3" customFormat="1" ht="21" customHeight="1" x14ac:dyDescent="0.25">
      <c r="A96" s="19" t="s">
        <v>125</v>
      </c>
      <c r="B96" s="8">
        <v>1075.4000000000001</v>
      </c>
      <c r="C96" s="8">
        <v>38.5</v>
      </c>
    </row>
    <row r="97" spans="1:3" s="3" customFormat="1" ht="21" customHeight="1" x14ac:dyDescent="0.25">
      <c r="A97" s="19" t="s">
        <v>141</v>
      </c>
      <c r="B97" s="8">
        <v>1075</v>
      </c>
      <c r="C97" s="8">
        <v>0</v>
      </c>
    </row>
    <row r="98" spans="1:3" s="3" customFormat="1" ht="21" customHeight="1" x14ac:dyDescent="0.25">
      <c r="A98" s="22" t="s">
        <v>157</v>
      </c>
      <c r="B98" s="9">
        <f>SUM(B99:B103)</f>
        <v>51417.899999999994</v>
      </c>
      <c r="C98" s="9">
        <f>SUM(C99:C103)</f>
        <v>3249.4000000000005</v>
      </c>
    </row>
    <row r="99" spans="1:3" s="3" customFormat="1" ht="21" customHeight="1" x14ac:dyDescent="0.25">
      <c r="A99" s="19" t="s">
        <v>61</v>
      </c>
      <c r="B99" s="10">
        <v>16046.5</v>
      </c>
      <c r="C99" s="8">
        <v>1473.4</v>
      </c>
    </row>
    <row r="100" spans="1:3" s="3" customFormat="1" ht="21" customHeight="1" x14ac:dyDescent="0.25">
      <c r="A100" s="19" t="s">
        <v>62</v>
      </c>
      <c r="B100" s="8">
        <v>1041.2</v>
      </c>
      <c r="C100" s="8">
        <v>528</v>
      </c>
    </row>
    <row r="101" spans="1:3" s="3" customFormat="1" ht="21" customHeight="1" x14ac:dyDescent="0.25">
      <c r="A101" s="19" t="s">
        <v>63</v>
      </c>
      <c r="B101" s="8">
        <v>3963.6</v>
      </c>
      <c r="C101" s="8">
        <v>0</v>
      </c>
    </row>
    <row r="102" spans="1:3" s="3" customFormat="1" ht="21" customHeight="1" x14ac:dyDescent="0.25">
      <c r="A102" s="19" t="s">
        <v>143</v>
      </c>
      <c r="B102" s="8">
        <v>11930.599999999999</v>
      </c>
      <c r="C102" s="8">
        <v>73.8</v>
      </c>
    </row>
    <row r="103" spans="1:3" s="3" customFormat="1" ht="21" customHeight="1" x14ac:dyDescent="0.25">
      <c r="A103" s="19" t="s">
        <v>148</v>
      </c>
      <c r="B103" s="10">
        <v>18436</v>
      </c>
      <c r="C103" s="10">
        <v>1174.2</v>
      </c>
    </row>
    <row r="104" spans="1:3" s="3" customFormat="1" ht="21" customHeight="1" x14ac:dyDescent="0.25">
      <c r="A104" s="18" t="s">
        <v>126</v>
      </c>
      <c r="B104" s="9">
        <f>SUM(B105:B106)</f>
        <v>9673.9000000000015</v>
      </c>
      <c r="C104" s="9">
        <f>SUM(C105:C106)</f>
        <v>1376.8</v>
      </c>
    </row>
    <row r="105" spans="1:3" s="3" customFormat="1" ht="21" customHeight="1" x14ac:dyDescent="0.25">
      <c r="A105" s="19" t="s">
        <v>64</v>
      </c>
      <c r="B105" s="8">
        <v>3191.8</v>
      </c>
      <c r="C105" s="8">
        <v>164.1</v>
      </c>
    </row>
    <row r="106" spans="1:3" s="3" customFormat="1" ht="21" customHeight="1" x14ac:dyDescent="0.25">
      <c r="A106" s="19" t="s">
        <v>65</v>
      </c>
      <c r="B106" s="8">
        <v>6482.1</v>
      </c>
      <c r="C106" s="8">
        <v>1212.7</v>
      </c>
    </row>
    <row r="107" spans="1:3" s="3" customFormat="1" ht="21" customHeight="1" x14ac:dyDescent="0.25">
      <c r="A107" s="18" t="s">
        <v>127</v>
      </c>
      <c r="B107" s="9">
        <f>SUM(B108:B109)</f>
        <v>3332.7</v>
      </c>
      <c r="C107" s="9">
        <f>SUM(C108:C109)</f>
        <v>186.1</v>
      </c>
    </row>
    <row r="108" spans="1:3" s="3" customFormat="1" ht="21" customHeight="1" x14ac:dyDescent="0.25">
      <c r="A108" s="19" t="s">
        <v>66</v>
      </c>
      <c r="B108" s="8">
        <v>2331.5</v>
      </c>
      <c r="C108" s="8">
        <v>186.1</v>
      </c>
    </row>
    <row r="109" spans="1:3" s="3" customFormat="1" ht="21" customHeight="1" x14ac:dyDescent="0.25">
      <c r="A109" s="19" t="s">
        <v>128</v>
      </c>
      <c r="B109" s="8">
        <v>1001.1999999999999</v>
      </c>
      <c r="C109" s="8">
        <v>0</v>
      </c>
    </row>
    <row r="110" spans="1:3" s="3" customFormat="1" ht="21" customHeight="1" x14ac:dyDescent="0.25">
      <c r="A110" s="18" t="s">
        <v>67</v>
      </c>
      <c r="B110" s="9">
        <f>B111+B116</f>
        <v>79097.8</v>
      </c>
      <c r="C110" s="9">
        <f>C111+C116</f>
        <v>9452.8000000000011</v>
      </c>
    </row>
    <row r="111" spans="1:3" s="3" customFormat="1" ht="21" customHeight="1" x14ac:dyDescent="0.25">
      <c r="A111" s="18" t="s">
        <v>68</v>
      </c>
      <c r="B111" s="9">
        <f>SUM(B112:B115)</f>
        <v>74701.5</v>
      </c>
      <c r="C111" s="9">
        <f>SUM(C112:C115)</f>
        <v>9042.5000000000018</v>
      </c>
    </row>
    <row r="112" spans="1:3" s="3" customFormat="1" ht="21" customHeight="1" x14ac:dyDescent="0.25">
      <c r="A112" s="19" t="s">
        <v>143</v>
      </c>
      <c r="B112" s="8">
        <v>70245.099999999991</v>
      </c>
      <c r="C112" s="8">
        <v>8815.2000000000007</v>
      </c>
    </row>
    <row r="113" spans="1:4" s="3" customFormat="1" ht="21" customHeight="1" x14ac:dyDescent="0.25">
      <c r="A113" s="19" t="s">
        <v>69</v>
      </c>
      <c r="B113" s="8">
        <v>1894.8</v>
      </c>
      <c r="C113" s="8">
        <v>146.19999999999999</v>
      </c>
    </row>
    <row r="114" spans="1:4" s="3" customFormat="1" ht="21" customHeight="1" x14ac:dyDescent="0.25">
      <c r="A114" s="19" t="s">
        <v>70</v>
      </c>
      <c r="B114" s="10">
        <v>1109.5999999999999</v>
      </c>
      <c r="C114" s="8">
        <v>81.099999999999994</v>
      </c>
    </row>
    <row r="115" spans="1:4" s="3" customFormat="1" ht="21" customHeight="1" x14ac:dyDescent="0.25">
      <c r="A115" s="19" t="s">
        <v>71</v>
      </c>
      <c r="B115" s="8">
        <v>1452</v>
      </c>
      <c r="C115" s="8">
        <v>0</v>
      </c>
    </row>
    <row r="116" spans="1:4" s="3" customFormat="1" ht="21" customHeight="1" x14ac:dyDescent="0.25">
      <c r="A116" s="18" t="s">
        <v>129</v>
      </c>
      <c r="B116" s="9">
        <f>SUM(B117:B119)</f>
        <v>4396.3</v>
      </c>
      <c r="C116" s="9">
        <f>SUM(C117:C119)</f>
        <v>410.3</v>
      </c>
    </row>
    <row r="117" spans="1:4" s="3" customFormat="1" ht="21" customHeight="1" x14ac:dyDescent="0.25">
      <c r="A117" s="19" t="s">
        <v>130</v>
      </c>
      <c r="B117" s="8">
        <v>1297.8</v>
      </c>
      <c r="C117" s="8">
        <v>198</v>
      </c>
    </row>
    <row r="118" spans="1:4" s="3" customFormat="1" ht="21" customHeight="1" x14ac:dyDescent="0.25">
      <c r="A118" s="23" t="s">
        <v>144</v>
      </c>
      <c r="B118" s="10">
        <v>2085</v>
      </c>
      <c r="C118" s="10">
        <v>212.3</v>
      </c>
    </row>
    <row r="119" spans="1:4" s="3" customFormat="1" ht="21" customHeight="1" x14ac:dyDescent="0.25">
      <c r="A119" s="19" t="s">
        <v>72</v>
      </c>
      <c r="B119" s="8">
        <v>1013.5</v>
      </c>
      <c r="C119" s="8">
        <v>0</v>
      </c>
    </row>
    <row r="120" spans="1:4" s="3" customFormat="1" ht="21" customHeight="1" x14ac:dyDescent="0.25">
      <c r="A120" s="18" t="s">
        <v>73</v>
      </c>
      <c r="B120" s="9">
        <f>B121</f>
        <v>7984.2000000000007</v>
      </c>
      <c r="C120" s="9">
        <f>C121</f>
        <v>330.9</v>
      </c>
    </row>
    <row r="121" spans="1:4" s="3" customFormat="1" ht="21" customHeight="1" x14ac:dyDescent="0.25">
      <c r="A121" s="18" t="s">
        <v>74</v>
      </c>
      <c r="B121" s="9">
        <f>SUM(B122:B124)</f>
        <v>7984.2000000000007</v>
      </c>
      <c r="C121" s="9">
        <f>SUM(C122:C124)</f>
        <v>330.9</v>
      </c>
    </row>
    <row r="122" spans="1:4" s="3" customFormat="1" ht="21" customHeight="1" x14ac:dyDescent="0.25">
      <c r="A122" s="19" t="s">
        <v>152</v>
      </c>
      <c r="B122" s="8">
        <v>5049.9000000000005</v>
      </c>
      <c r="C122" s="8">
        <v>32.599999999999994</v>
      </c>
    </row>
    <row r="123" spans="1:4" s="3" customFormat="1" ht="21" customHeight="1" x14ac:dyDescent="0.25">
      <c r="A123" s="19" t="s">
        <v>75</v>
      </c>
      <c r="B123" s="8">
        <v>1051.4000000000001</v>
      </c>
      <c r="C123" s="8">
        <v>106.4</v>
      </c>
    </row>
    <row r="124" spans="1:4" s="3" customFormat="1" ht="21" customHeight="1" x14ac:dyDescent="0.25">
      <c r="A124" s="19" t="s">
        <v>76</v>
      </c>
      <c r="B124" s="8">
        <v>1882.9</v>
      </c>
      <c r="C124" s="8">
        <v>191.9</v>
      </c>
    </row>
    <row r="125" spans="1:4" s="3" customFormat="1" ht="21" customHeight="1" x14ac:dyDescent="0.25">
      <c r="A125" s="18" t="s">
        <v>77</v>
      </c>
      <c r="B125" s="9">
        <f>B126</f>
        <v>7240.2</v>
      </c>
      <c r="C125" s="9">
        <f>C126</f>
        <v>1894.4</v>
      </c>
      <c r="D125" s="5"/>
    </row>
    <row r="126" spans="1:4" s="3" customFormat="1" ht="21" customHeight="1" x14ac:dyDescent="0.25">
      <c r="A126" s="18" t="s">
        <v>78</v>
      </c>
      <c r="B126" s="9">
        <f>SUM(B127:B131)</f>
        <v>7240.2</v>
      </c>
      <c r="C126" s="9">
        <f>SUM(C127:C131)</f>
        <v>1894.4</v>
      </c>
    </row>
    <row r="127" spans="1:4" s="3" customFormat="1" ht="21" customHeight="1" x14ac:dyDescent="0.25">
      <c r="A127" s="19" t="s">
        <v>79</v>
      </c>
      <c r="B127" s="8">
        <v>1890.7</v>
      </c>
      <c r="C127" s="8">
        <v>897.5</v>
      </c>
    </row>
    <row r="128" spans="1:4" s="3" customFormat="1" ht="21" customHeight="1" x14ac:dyDescent="0.25">
      <c r="A128" s="19" t="s">
        <v>131</v>
      </c>
      <c r="B128" s="8">
        <v>1423.2</v>
      </c>
      <c r="C128" s="8">
        <v>178.7</v>
      </c>
    </row>
    <row r="129" spans="1:3" s="3" customFormat="1" ht="21" customHeight="1" x14ac:dyDescent="0.25">
      <c r="A129" s="19" t="s">
        <v>132</v>
      </c>
      <c r="B129" s="8">
        <v>1756.6</v>
      </c>
      <c r="C129" s="8">
        <v>510.1</v>
      </c>
    </row>
    <row r="130" spans="1:3" s="3" customFormat="1" ht="21" customHeight="1" x14ac:dyDescent="0.25">
      <c r="A130" s="19" t="s">
        <v>133</v>
      </c>
      <c r="B130" s="8">
        <v>1002.7</v>
      </c>
      <c r="C130" s="8">
        <v>276</v>
      </c>
    </row>
    <row r="131" spans="1:3" s="3" customFormat="1" ht="21" customHeight="1" x14ac:dyDescent="0.25">
      <c r="A131" s="19" t="s">
        <v>80</v>
      </c>
      <c r="B131" s="8">
        <v>1167</v>
      </c>
      <c r="C131" s="8">
        <v>32.1</v>
      </c>
    </row>
    <row r="132" spans="1:3" s="3" customFormat="1" ht="21" customHeight="1" x14ac:dyDescent="0.25">
      <c r="A132" s="18" t="s">
        <v>82</v>
      </c>
      <c r="B132" s="9">
        <f>SUM(B133:B138)</f>
        <v>173076.69999999998</v>
      </c>
      <c r="C132" s="9">
        <f>SUM(C133:C138)</f>
        <v>59834.8</v>
      </c>
    </row>
    <row r="133" spans="1:3" s="3" customFormat="1" ht="21" customHeight="1" x14ac:dyDescent="0.25">
      <c r="A133" s="19" t="s">
        <v>83</v>
      </c>
      <c r="B133" s="10">
        <v>28228.1</v>
      </c>
      <c r="C133" s="8">
        <v>0</v>
      </c>
    </row>
    <row r="134" spans="1:3" s="3" customFormat="1" ht="21" customHeight="1" x14ac:dyDescent="0.25">
      <c r="A134" s="19" t="s">
        <v>84</v>
      </c>
      <c r="B134" s="10">
        <v>6457.2000000000007</v>
      </c>
      <c r="C134" s="8">
        <v>0</v>
      </c>
    </row>
    <row r="135" spans="1:3" s="3" customFormat="1" ht="21" customHeight="1" x14ac:dyDescent="0.25">
      <c r="A135" s="19" t="s">
        <v>85</v>
      </c>
      <c r="B135" s="10">
        <v>129011.79999999999</v>
      </c>
      <c r="C135" s="8">
        <v>59834.8</v>
      </c>
    </row>
    <row r="136" spans="1:3" s="3" customFormat="1" ht="21" customHeight="1" x14ac:dyDescent="0.25">
      <c r="A136" s="19" t="s">
        <v>86</v>
      </c>
      <c r="B136" s="8">
        <v>6228.7000000000007</v>
      </c>
      <c r="C136" s="8">
        <v>0</v>
      </c>
    </row>
    <row r="137" spans="1:3" s="3" customFormat="1" ht="21" customHeight="1" x14ac:dyDescent="0.25">
      <c r="A137" s="19" t="s">
        <v>134</v>
      </c>
      <c r="B137" s="8">
        <v>1243.0999999999999</v>
      </c>
      <c r="C137" s="8">
        <v>0</v>
      </c>
    </row>
    <row r="138" spans="1:3" s="3" customFormat="1" ht="21" customHeight="1" x14ac:dyDescent="0.25">
      <c r="A138" s="19" t="s">
        <v>146</v>
      </c>
      <c r="B138" s="8">
        <v>1907.8000000000002</v>
      </c>
      <c r="C138" s="8">
        <v>0</v>
      </c>
    </row>
    <row r="139" spans="1:3" s="3" customFormat="1" ht="21" customHeight="1" x14ac:dyDescent="0.25">
      <c r="A139" s="18" t="s">
        <v>87</v>
      </c>
      <c r="B139" s="9">
        <f>B140+B142+B144+B146</f>
        <v>30216.399999999998</v>
      </c>
      <c r="C139" s="9">
        <f>C140+C142+C144+C146</f>
        <v>8086.2</v>
      </c>
    </row>
    <row r="140" spans="1:3" s="3" customFormat="1" ht="21" customHeight="1" x14ac:dyDescent="0.25">
      <c r="A140" s="18" t="s">
        <v>88</v>
      </c>
      <c r="B140" s="9">
        <f>SUM(B141)</f>
        <v>5027.7</v>
      </c>
      <c r="C140" s="9">
        <f>SUM(C141)</f>
        <v>788.9</v>
      </c>
    </row>
    <row r="141" spans="1:3" s="3" customFormat="1" ht="21" customHeight="1" x14ac:dyDescent="0.25">
      <c r="A141" s="19" t="s">
        <v>135</v>
      </c>
      <c r="B141" s="8">
        <v>5027.7</v>
      </c>
      <c r="C141" s="8">
        <v>788.9</v>
      </c>
    </row>
    <row r="142" spans="1:3" s="3" customFormat="1" ht="21" customHeight="1" x14ac:dyDescent="0.25">
      <c r="A142" s="18" t="s">
        <v>89</v>
      </c>
      <c r="B142" s="9">
        <f>SUM(B143)</f>
        <v>22415.699999999997</v>
      </c>
      <c r="C142" s="9">
        <f>SUM(C143)</f>
        <v>6773.7</v>
      </c>
    </row>
    <row r="143" spans="1:3" s="3" customFormat="1" ht="21" customHeight="1" x14ac:dyDescent="0.25">
      <c r="A143" s="19" t="s">
        <v>90</v>
      </c>
      <c r="B143" s="8">
        <v>22415.699999999997</v>
      </c>
      <c r="C143" s="8">
        <v>6773.7</v>
      </c>
    </row>
    <row r="144" spans="1:3" s="3" customFormat="1" ht="21" customHeight="1" x14ac:dyDescent="0.25">
      <c r="A144" s="18" t="s">
        <v>91</v>
      </c>
      <c r="B144" s="9">
        <f>SUM(B145)</f>
        <v>1551.4</v>
      </c>
      <c r="C144" s="9">
        <f>SUM(C145)</f>
        <v>398.5</v>
      </c>
    </row>
    <row r="145" spans="1:8" s="3" customFormat="1" ht="21" customHeight="1" x14ac:dyDescent="0.25">
      <c r="A145" s="19" t="s">
        <v>81</v>
      </c>
      <c r="B145" s="8">
        <v>1551.4</v>
      </c>
      <c r="C145" s="8">
        <v>398.5</v>
      </c>
    </row>
    <row r="146" spans="1:8" s="3" customFormat="1" ht="21" customHeight="1" x14ac:dyDescent="0.25">
      <c r="A146" s="18" t="s">
        <v>92</v>
      </c>
      <c r="B146" s="9">
        <f>SUM(B147)</f>
        <v>1221.6000000000001</v>
      </c>
      <c r="C146" s="9">
        <f>SUM(C147)</f>
        <v>125.1</v>
      </c>
    </row>
    <row r="147" spans="1:8" s="3" customFormat="1" ht="21" customHeight="1" x14ac:dyDescent="0.25">
      <c r="A147" s="19" t="s">
        <v>81</v>
      </c>
      <c r="B147" s="8">
        <v>1221.6000000000001</v>
      </c>
      <c r="C147" s="8">
        <v>125.1</v>
      </c>
    </row>
    <row r="148" spans="1:8" s="3" customFormat="1" ht="21" customHeight="1" x14ac:dyDescent="0.25">
      <c r="A148" s="18" t="s">
        <v>93</v>
      </c>
      <c r="B148" s="9">
        <f>B149+B154+B159+B161+B164</f>
        <v>220768.30000000002</v>
      </c>
      <c r="C148" s="9">
        <f>C149+C154+C159+C161+C164</f>
        <v>55068</v>
      </c>
    </row>
    <row r="149" spans="1:8" s="3" customFormat="1" ht="21" customHeight="1" x14ac:dyDescent="0.25">
      <c r="A149" s="18" t="s">
        <v>94</v>
      </c>
      <c r="B149" s="9">
        <f>SUM(B150:B153)</f>
        <v>64768.30000000001</v>
      </c>
      <c r="C149" s="9">
        <f>SUM(C150:C153)</f>
        <v>2539.9</v>
      </c>
    </row>
    <row r="150" spans="1:8" s="3" customFormat="1" ht="21" customHeight="1" x14ac:dyDescent="0.25">
      <c r="A150" s="19" t="s">
        <v>95</v>
      </c>
      <c r="B150" s="10">
        <v>1108.4999999999998</v>
      </c>
      <c r="C150" s="8">
        <v>847.7</v>
      </c>
    </row>
    <row r="151" spans="1:8" s="3" customFormat="1" ht="21" customHeight="1" x14ac:dyDescent="0.25">
      <c r="A151" s="19" t="s">
        <v>140</v>
      </c>
      <c r="B151" s="8">
        <v>53269.400000000009</v>
      </c>
      <c r="C151" s="8">
        <v>-5.6</v>
      </c>
    </row>
    <row r="152" spans="1:8" s="3" customFormat="1" ht="21" customHeight="1" x14ac:dyDescent="0.25">
      <c r="A152" s="19" t="s">
        <v>96</v>
      </c>
      <c r="B152" s="8">
        <v>6645.4</v>
      </c>
      <c r="C152" s="8">
        <v>128</v>
      </c>
    </row>
    <row r="153" spans="1:8" s="3" customFormat="1" ht="21" customHeight="1" x14ac:dyDescent="0.25">
      <c r="A153" s="19" t="s">
        <v>97</v>
      </c>
      <c r="B153" s="8">
        <v>3745</v>
      </c>
      <c r="C153" s="8">
        <v>1569.8</v>
      </c>
    </row>
    <row r="154" spans="1:8" s="3" customFormat="1" ht="21" customHeight="1" x14ac:dyDescent="0.25">
      <c r="A154" s="18" t="s">
        <v>98</v>
      </c>
      <c r="B154" s="9">
        <f>SUM(B155:B158)</f>
        <v>142608.9</v>
      </c>
      <c r="C154" s="9">
        <f>SUM(C155:C158)</f>
        <v>49325.5</v>
      </c>
    </row>
    <row r="155" spans="1:8" s="3" customFormat="1" ht="21" customHeight="1" x14ac:dyDescent="0.25">
      <c r="A155" s="19" t="s">
        <v>145</v>
      </c>
      <c r="B155" s="8">
        <v>7531.9</v>
      </c>
      <c r="C155" s="8">
        <v>3099.9</v>
      </c>
    </row>
    <row r="156" spans="1:8" s="3" customFormat="1" ht="21" customHeight="1" x14ac:dyDescent="0.25">
      <c r="A156" s="19" t="s">
        <v>99</v>
      </c>
      <c r="B156" s="8">
        <v>7227.8</v>
      </c>
      <c r="C156" s="8">
        <v>2810.9</v>
      </c>
    </row>
    <row r="157" spans="1:8" s="3" customFormat="1" ht="21" customHeight="1" x14ac:dyDescent="0.25">
      <c r="A157" s="19" t="s">
        <v>100</v>
      </c>
      <c r="B157" s="10">
        <v>16806.3</v>
      </c>
      <c r="C157" s="8">
        <v>4186.2</v>
      </c>
    </row>
    <row r="158" spans="1:8" s="3" customFormat="1" ht="21" customHeight="1" x14ac:dyDescent="0.25">
      <c r="A158" s="19" t="s">
        <v>101</v>
      </c>
      <c r="B158" s="10">
        <v>111042.9</v>
      </c>
      <c r="C158" s="8">
        <v>39228.5</v>
      </c>
    </row>
    <row r="159" spans="1:8" s="3" customFormat="1" ht="21" customHeight="1" x14ac:dyDescent="0.25">
      <c r="A159" s="18" t="s">
        <v>102</v>
      </c>
      <c r="B159" s="9">
        <f>SUM(B160)</f>
        <v>2125.7000000000003</v>
      </c>
      <c r="C159" s="9">
        <f>SUM(C160)</f>
        <v>2276.5</v>
      </c>
      <c r="H159" s="2"/>
    </row>
    <row r="160" spans="1:8" s="3" customFormat="1" ht="21" customHeight="1" x14ac:dyDescent="0.25">
      <c r="A160" s="19" t="s">
        <v>158</v>
      </c>
      <c r="B160" s="8">
        <v>2125.7000000000003</v>
      </c>
      <c r="C160" s="8">
        <v>2276.5</v>
      </c>
    </row>
    <row r="161" spans="1:3" s="3" customFormat="1" ht="21" customHeight="1" x14ac:dyDescent="0.25">
      <c r="A161" s="18" t="s">
        <v>103</v>
      </c>
      <c r="B161" s="9">
        <f>SUM(B162:B163)</f>
        <v>5017.8999999999996</v>
      </c>
      <c r="C161" s="9">
        <f>SUM(C162:C163)</f>
        <v>926.09999999999991</v>
      </c>
    </row>
    <row r="162" spans="1:3" s="3" customFormat="1" ht="21" customHeight="1" x14ac:dyDescent="0.25">
      <c r="A162" s="19" t="s">
        <v>104</v>
      </c>
      <c r="B162" s="10">
        <v>2182.4</v>
      </c>
      <c r="C162" s="10">
        <v>137.5</v>
      </c>
    </row>
    <row r="163" spans="1:3" s="3" customFormat="1" ht="21" customHeight="1" x14ac:dyDescent="0.25">
      <c r="A163" s="19" t="s">
        <v>105</v>
      </c>
      <c r="B163" s="10">
        <v>2835.5</v>
      </c>
      <c r="C163" s="10">
        <v>788.59999999999991</v>
      </c>
    </row>
    <row r="164" spans="1:3" s="3" customFormat="1" ht="21" customHeight="1" x14ac:dyDescent="0.25">
      <c r="A164" s="18" t="s">
        <v>106</v>
      </c>
      <c r="B164" s="9">
        <f>SUM(B165)</f>
        <v>6247.5</v>
      </c>
      <c r="C164" s="9">
        <f>SUM(C165)</f>
        <v>0</v>
      </c>
    </row>
    <row r="165" spans="1:3" s="3" customFormat="1" ht="21" customHeight="1" x14ac:dyDescent="0.25">
      <c r="A165" s="19" t="s">
        <v>107</v>
      </c>
      <c r="B165" s="8">
        <v>6247.5</v>
      </c>
      <c r="C165" s="8">
        <v>0</v>
      </c>
    </row>
    <row r="166" spans="1:3" s="3" customFormat="1" ht="21" customHeight="1" x14ac:dyDescent="0.25">
      <c r="A166" s="18" t="s">
        <v>108</v>
      </c>
      <c r="B166" s="9">
        <f>B14+B48+B91+B110+B120+B125+B132+B139+B148</f>
        <v>1230897.8999999999</v>
      </c>
      <c r="C166" s="9">
        <f>C14+C48+C91+C110+C120+C125+C132+C139+C148</f>
        <v>275860.89999999997</v>
      </c>
    </row>
  </sheetData>
  <mergeCells count="6">
    <mergeCell ref="B6:B13"/>
    <mergeCell ref="C6:C13"/>
    <mergeCell ref="A2:C2"/>
    <mergeCell ref="A3:C3"/>
    <mergeCell ref="A4:C4"/>
    <mergeCell ref="A6:A13"/>
  </mergeCells>
  <pageMargins left="0.23622047244094491" right="0.23622047244094491" top="0.74803149606299213" bottom="0.74803149606299213" header="0.31496062992125984" footer="0.31496062992125984"/>
  <pageSetup paperSize="256" scale="58" fitToHeight="0" orientation="portrait" r:id="rId1"/>
  <rowBreaks count="2" manualBreakCount="2">
    <brk id="53" max="2" man="1"/>
    <brk id="103" max="2" man="1"/>
  </rowBreaks>
  <colBreaks count="1" manualBreakCount="1">
    <brk id="3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01.07.2014г. </vt:lpstr>
      <vt:lpstr>'01.07.2014г. '!Заголовки_для_печати</vt:lpstr>
      <vt:lpstr>'01.07.2014г.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elebeseva</dc:creator>
  <cp:lastModifiedBy>iskakova</cp:lastModifiedBy>
  <cp:lastPrinted>2014-08-05T07:01:32Z</cp:lastPrinted>
  <dcterms:created xsi:type="dcterms:W3CDTF">2013-09-20T09:21:23Z</dcterms:created>
  <dcterms:modified xsi:type="dcterms:W3CDTF">2014-08-08T09:40:40Z</dcterms:modified>
</cp:coreProperties>
</file>